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Лист1!$A$1:$D$34</definedName>
  </definedNames>
  <calcPr calcId="145621"/>
</workbook>
</file>

<file path=xl/calcChain.xml><?xml version="1.0" encoding="utf-8"?>
<calcChain xmlns="http://schemas.openxmlformats.org/spreadsheetml/2006/main">
  <c r="L23" i="1" l="1"/>
  <c r="G16" i="1"/>
  <c r="I23" i="1"/>
  <c r="I24" i="1"/>
  <c r="F16" i="1"/>
  <c r="F17" i="1"/>
  <c r="G17" i="1" s="1"/>
  <c r="F18" i="1"/>
  <c r="E26" i="1"/>
  <c r="G26" i="1" s="1"/>
  <c r="E25" i="1"/>
  <c r="G25" i="1" s="1"/>
  <c r="E24" i="1"/>
  <c r="G24" i="1" s="1"/>
  <c r="E23" i="1"/>
  <c r="G23" i="1" s="1"/>
  <c r="E22" i="1"/>
  <c r="E21" i="1"/>
  <c r="G21" i="1" s="1"/>
  <c r="E20" i="1"/>
  <c r="E19" i="1" s="1"/>
  <c r="E17" i="1"/>
  <c r="E18" i="1"/>
  <c r="G18" i="1" s="1"/>
  <c r="E16" i="1"/>
  <c r="F19" i="1"/>
  <c r="D19" i="1"/>
  <c r="D15" i="1" s="1"/>
  <c r="K6" i="1" s="1"/>
  <c r="N5" i="1"/>
  <c r="D34" i="1"/>
  <c r="D31" i="1"/>
  <c r="J5" i="1"/>
  <c r="G20" i="1" l="1"/>
  <c r="L24" i="1"/>
  <c r="F15" i="1"/>
  <c r="E15" i="1"/>
</calcChain>
</file>

<file path=xl/sharedStrings.xml><?xml version="1.0" encoding="utf-8"?>
<sst xmlns="http://schemas.openxmlformats.org/spreadsheetml/2006/main" count="38" uniqueCount="35">
  <si>
    <t>S жилых помещений(м2)</t>
  </si>
  <si>
    <t>кол-во лицевых счетов</t>
  </si>
  <si>
    <t>кол-во прописанных</t>
  </si>
  <si>
    <t>тариф в т.ч.мусор</t>
  </si>
  <si>
    <t>Наличие ОДНУ</t>
  </si>
  <si>
    <t>хвс,тепл.и эл.счетчики</t>
  </si>
  <si>
    <t>этажность дома</t>
  </si>
  <si>
    <t>18/19 этажей</t>
  </si>
  <si>
    <t>кол-во подъездов</t>
  </si>
  <si>
    <t>кол-во лифтов</t>
  </si>
  <si>
    <t>кол-во прописанных (в т.ч.временно)</t>
  </si>
  <si>
    <t>Оказано услуг по дому (в руб.):</t>
  </si>
  <si>
    <t>благоустройство</t>
  </si>
  <si>
    <t>техн.обслуживание,тек.ремонт</t>
  </si>
  <si>
    <t>услуги АУП</t>
  </si>
  <si>
    <t>в т.ч. услуги сторонних организаций:</t>
  </si>
  <si>
    <t>проверка вентканалов</t>
  </si>
  <si>
    <t>дератизация</t>
  </si>
  <si>
    <t>уст-ка информационного стенда</t>
  </si>
  <si>
    <t>содержание лифтов</t>
  </si>
  <si>
    <t>вывоз мусора</t>
  </si>
  <si>
    <t>ТО и ремонт систем ПАиД</t>
  </si>
  <si>
    <t>ТО узлов учета</t>
  </si>
  <si>
    <t>Содержание и тех. обслуживание</t>
  </si>
  <si>
    <t>Коммунальные ресурсы</t>
  </si>
  <si>
    <t>начислено</t>
  </si>
  <si>
    <t>оплачено</t>
  </si>
  <si>
    <t>Долг</t>
  </si>
  <si>
    <t>Отчёт по начислению денежных средств и долговым обязательствам</t>
  </si>
  <si>
    <t xml:space="preserve">ОТЧЕТ
о выполнении ООО "Управляющая Компания "Комфорт" договора управления многоквартирным домом за 2015 год
по адресу: ул.Парковая д.9 (обслуживается с 01.07.2015г.)
</t>
  </si>
  <si>
    <t>Всего расходы</t>
  </si>
  <si>
    <t>На 1 кв.м. в месяц</t>
  </si>
  <si>
    <t>Норматив по тарифу</t>
  </si>
  <si>
    <t>Тариф по договору</t>
  </si>
  <si>
    <t>В натур. показателях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</si>
</sst>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166" fontId="6" fillId="0" borderId="0" xfId="1" applyNumberFormat="1" applyFont="1"/>
    <xf numFmtId="165" fontId="6" fillId="0" borderId="0" xfId="1" applyFont="1"/>
    <xf numFmtId="164" fontId="6" fillId="0" borderId="0" xfId="0" applyNumberFormat="1" applyFont="1"/>
    <xf numFmtId="165" fontId="2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9" fontId="3" fillId="2" borderId="1" xfId="2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165" fontId="6" fillId="0" borderId="1" xfId="1" applyFont="1" applyBorder="1"/>
    <xf numFmtId="0" fontId="6" fillId="0" borderId="1" xfId="0" applyFont="1" applyBorder="1"/>
    <xf numFmtId="167" fontId="4" fillId="2" borderId="1" xfId="1" applyNumberFormat="1" applyFont="1" applyFill="1" applyBorder="1" applyAlignment="1">
      <alignment horizontal="right" vertical="center" wrapText="1"/>
    </xf>
    <xf numFmtId="167" fontId="6" fillId="0" borderId="1" xfId="1" applyNumberFormat="1" applyFont="1" applyBorder="1"/>
    <xf numFmtId="167" fontId="3" fillId="2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3" borderId="1" xfId="1" applyFont="1" applyFill="1" applyBorder="1"/>
    <xf numFmtId="0" fontId="6" fillId="3" borderId="1" xfId="0" applyFont="1" applyFill="1" applyBorder="1"/>
    <xf numFmtId="165" fontId="6" fillId="0" borderId="0" xfId="0" applyNumberFormat="1" applyFont="1"/>
    <xf numFmtId="9" fontId="6" fillId="0" borderId="0" xfId="2" applyNumberFormat="1" applyFont="1"/>
    <xf numFmtId="9" fontId="6" fillId="0" borderId="1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topLeftCell="A5" zoomScale="60" zoomScaleNormal="100" workbookViewId="0">
      <selection activeCell="A37" sqref="A37"/>
    </sheetView>
  </sheetViews>
  <sheetFormatPr defaultRowHeight="15.75" x14ac:dyDescent="0.25"/>
  <cols>
    <col min="1" max="1" width="18.85546875" style="1" customWidth="1"/>
    <col min="2" max="2" width="18" style="1" customWidth="1"/>
    <col min="3" max="3" width="18.42578125" style="1" customWidth="1"/>
    <col min="4" max="4" width="19.28515625" style="2" bestFit="1" customWidth="1"/>
    <col min="5" max="5" width="14" style="1" customWidth="1"/>
    <col min="6" max="6" width="14.5703125" style="1" customWidth="1"/>
    <col min="7" max="7" width="8" style="1" customWidth="1"/>
    <col min="8" max="8" width="13.42578125" style="1" customWidth="1"/>
    <col min="9" max="9" width="16.140625" style="1" customWidth="1"/>
    <col min="10" max="12" width="16.140625" style="1" bestFit="1" customWidth="1"/>
    <col min="13" max="13" width="6.85546875" style="1" customWidth="1"/>
    <col min="14" max="16" width="14.85546875" style="1" bestFit="1" customWidth="1"/>
    <col min="17" max="17" width="9.28515625" style="1" bestFit="1" customWidth="1"/>
    <col min="18" max="16384" width="9.140625" style="1"/>
  </cols>
  <sheetData>
    <row r="1" spans="1:14" ht="81" customHeight="1" x14ac:dyDescent="0.25">
      <c r="B1" s="30" t="s">
        <v>29</v>
      </c>
      <c r="C1" s="30"/>
      <c r="D1" s="30"/>
    </row>
    <row r="2" spans="1:14" ht="16.5" customHeight="1" x14ac:dyDescent="0.25"/>
    <row r="3" spans="1:14" x14ac:dyDescent="0.25">
      <c r="A3" s="29" t="s">
        <v>0</v>
      </c>
      <c r="B3" s="29"/>
      <c r="C3" s="29"/>
      <c r="D3" s="5">
        <v>19560.7</v>
      </c>
    </row>
    <row r="4" spans="1:14" ht="15.75" customHeight="1" x14ac:dyDescent="0.25">
      <c r="A4" s="29" t="s">
        <v>1</v>
      </c>
      <c r="B4" s="29"/>
      <c r="C4" s="29"/>
      <c r="D4" s="6">
        <v>366</v>
      </c>
    </row>
    <row r="5" spans="1:14" x14ac:dyDescent="0.25">
      <c r="A5" s="29" t="s">
        <v>2</v>
      </c>
      <c r="B5" s="29"/>
      <c r="C5" s="29"/>
      <c r="D5" s="6">
        <v>478</v>
      </c>
      <c r="J5" s="3">
        <f>A31/$D$3/6</f>
        <v>32.480000034081947</v>
      </c>
      <c r="K5" s="3"/>
      <c r="L5" s="4"/>
      <c r="N5" s="3">
        <f>A34/$D$3/6</f>
        <v>34.142913171137366</v>
      </c>
    </row>
    <row r="6" spans="1:14" x14ac:dyDescent="0.25">
      <c r="A6" s="29" t="s">
        <v>3</v>
      </c>
      <c r="B6" s="29"/>
      <c r="C6" s="29"/>
      <c r="D6" s="5">
        <v>32.479999999999997</v>
      </c>
      <c r="K6" s="4">
        <f>B31-D15</f>
        <v>-89855.479999999981</v>
      </c>
    </row>
    <row r="7" spans="1:14" x14ac:dyDescent="0.25">
      <c r="A7" s="35"/>
      <c r="B7" s="35"/>
      <c r="C7" s="35"/>
      <c r="D7" s="7"/>
    </row>
    <row r="8" spans="1:14" ht="31.5" x14ac:dyDescent="0.25">
      <c r="A8" s="29" t="s">
        <v>4</v>
      </c>
      <c r="B8" s="29"/>
      <c r="C8" s="29"/>
      <c r="D8" s="8" t="s">
        <v>5</v>
      </c>
      <c r="N8" s="3"/>
    </row>
    <row r="9" spans="1:14" x14ac:dyDescent="0.25">
      <c r="A9" s="29" t="s">
        <v>6</v>
      </c>
      <c r="B9" s="29"/>
      <c r="C9" s="29"/>
      <c r="D9" s="9" t="s">
        <v>7</v>
      </c>
    </row>
    <row r="10" spans="1:14" x14ac:dyDescent="0.25">
      <c r="A10" s="29" t="s">
        <v>8</v>
      </c>
      <c r="B10" s="29"/>
      <c r="C10" s="29"/>
      <c r="D10" s="6">
        <v>5</v>
      </c>
    </row>
    <row r="11" spans="1:14" x14ac:dyDescent="0.25">
      <c r="A11" s="29" t="s">
        <v>9</v>
      </c>
      <c r="B11" s="29"/>
      <c r="C11" s="29"/>
      <c r="D11" s="6">
        <v>10</v>
      </c>
    </row>
    <row r="12" spans="1:14" x14ac:dyDescent="0.25">
      <c r="A12" s="29" t="s">
        <v>10</v>
      </c>
      <c r="B12" s="29"/>
      <c r="C12" s="29"/>
      <c r="D12" s="6">
        <v>478</v>
      </c>
    </row>
    <row r="13" spans="1:14" x14ac:dyDescent="0.25">
      <c r="A13" s="35"/>
      <c r="B13" s="35"/>
      <c r="C13" s="35"/>
      <c r="D13" s="7"/>
    </row>
    <row r="14" spans="1:14" ht="31.5" x14ac:dyDescent="0.25">
      <c r="A14" s="35"/>
      <c r="B14" s="35"/>
      <c r="C14" s="35"/>
      <c r="D14" s="10" t="s">
        <v>30</v>
      </c>
      <c r="E14" s="10" t="s">
        <v>31</v>
      </c>
      <c r="F14" s="10" t="s">
        <v>32</v>
      </c>
      <c r="G14" s="10"/>
      <c r="H14" s="10" t="s">
        <v>33</v>
      </c>
      <c r="I14" s="10" t="s">
        <v>34</v>
      </c>
      <c r="J14" s="10"/>
    </row>
    <row r="15" spans="1:14" ht="18.75" x14ac:dyDescent="0.25">
      <c r="A15" s="31" t="s">
        <v>11</v>
      </c>
      <c r="B15" s="31"/>
      <c r="C15" s="31"/>
      <c r="D15" s="11">
        <f>SUBTOTAL(9,D16:D26)</f>
        <v>2858344.16</v>
      </c>
      <c r="E15" s="17">
        <f>SUBTOTAL(9,E16:E26)</f>
        <v>24.354480838279471</v>
      </c>
      <c r="F15" s="17">
        <f t="shared" ref="F15" si="0">SUBTOTAL(9,F16:F26)</f>
        <v>32.480000000000004</v>
      </c>
      <c r="G15" s="11"/>
      <c r="H15" s="20"/>
      <c r="I15" s="20"/>
      <c r="J15" s="20"/>
    </row>
    <row r="16" spans="1:14" x14ac:dyDescent="0.25">
      <c r="A16" s="29" t="s">
        <v>12</v>
      </c>
      <c r="B16" s="29"/>
      <c r="C16" s="29"/>
      <c r="D16" s="8">
        <v>583566.18999999994</v>
      </c>
      <c r="E16" s="24">
        <f>D16/$D$3/6</f>
        <v>4.9722674376002214</v>
      </c>
      <c r="F16" s="25">
        <f>3.4+0.19</f>
        <v>3.59</v>
      </c>
      <c r="G16" s="28">
        <f>E16/F16-1</f>
        <v>0.38503271242346004</v>
      </c>
      <c r="H16" s="21"/>
      <c r="I16" s="21"/>
      <c r="J16" s="21"/>
      <c r="K16" s="27"/>
    </row>
    <row r="17" spans="1:12" x14ac:dyDescent="0.25">
      <c r="A17" s="29" t="s">
        <v>13</v>
      </c>
      <c r="B17" s="29"/>
      <c r="C17" s="29"/>
      <c r="D17" s="8">
        <v>868986.72</v>
      </c>
      <c r="E17" s="18">
        <f t="shared" ref="E17:E18" si="1">D17/$D$3/6</f>
        <v>7.4041890116406863</v>
      </c>
      <c r="F17" s="19">
        <f>4.06+2.74+2.62+2.56+0.33</f>
        <v>12.31</v>
      </c>
      <c r="G17" s="28">
        <f t="shared" ref="G17:G18" si="2">E17/F17-1</f>
        <v>-0.39852241985047232</v>
      </c>
      <c r="H17" s="21"/>
      <c r="I17" s="21"/>
      <c r="J17" s="21"/>
    </row>
    <row r="18" spans="1:12" x14ac:dyDescent="0.25">
      <c r="A18" s="29" t="s">
        <v>14</v>
      </c>
      <c r="B18" s="29"/>
      <c r="C18" s="29"/>
      <c r="D18" s="8">
        <v>265243.09000000003</v>
      </c>
      <c r="E18" s="18">
        <f t="shared" si="1"/>
        <v>2.2599999829590285</v>
      </c>
      <c r="F18" s="19">
        <f>1.49+1.25+0.94</f>
        <v>3.68</v>
      </c>
      <c r="G18" s="28">
        <f t="shared" si="2"/>
        <v>-0.38586956984809007</v>
      </c>
      <c r="H18" s="21"/>
      <c r="I18" s="21"/>
      <c r="J18" s="21"/>
    </row>
    <row r="19" spans="1:12" x14ac:dyDescent="0.25">
      <c r="A19" s="31" t="s">
        <v>15</v>
      </c>
      <c r="B19" s="31"/>
      <c r="C19" s="31"/>
      <c r="D19" s="12">
        <f>SUBTOTAL(9,D20:D26)</f>
        <v>1140548.1599999999</v>
      </c>
      <c r="E19" s="12">
        <f t="shared" ref="E19:F19" si="3">SUBTOTAL(9,E20:E26)</f>
        <v>9.718024406079536</v>
      </c>
      <c r="F19" s="12">
        <f t="shared" si="3"/>
        <v>12.9</v>
      </c>
      <c r="G19" s="12"/>
      <c r="H19" s="22"/>
      <c r="I19" s="22"/>
      <c r="J19" s="22"/>
    </row>
    <row r="20" spans="1:12" x14ac:dyDescent="0.25">
      <c r="A20" s="29" t="s">
        <v>16</v>
      </c>
      <c r="B20" s="29"/>
      <c r="C20" s="29"/>
      <c r="D20" s="8">
        <v>8236.92</v>
      </c>
      <c r="E20" s="18">
        <f t="shared" ref="E20:E26" si="4">D20/$D$3/6</f>
        <v>7.0182559928836902E-2</v>
      </c>
      <c r="F20" s="19">
        <v>0.21</v>
      </c>
      <c r="G20" s="28">
        <f t="shared" ref="G20:G21" si="5">E20/F20-1</f>
        <v>-0.66579733367220517</v>
      </c>
      <c r="H20" s="21"/>
      <c r="I20" s="21"/>
      <c r="J20" s="21"/>
    </row>
    <row r="21" spans="1:12" x14ac:dyDescent="0.25">
      <c r="A21" s="29" t="s">
        <v>17</v>
      </c>
      <c r="B21" s="29"/>
      <c r="C21" s="29"/>
      <c r="D21" s="8">
        <v>12272</v>
      </c>
      <c r="E21" s="18">
        <f t="shared" si="4"/>
        <v>0.10456340178691627</v>
      </c>
      <c r="F21" s="19">
        <v>0.17</v>
      </c>
      <c r="G21" s="28">
        <f t="shared" si="5"/>
        <v>-0.38492116595931614</v>
      </c>
      <c r="H21" s="21"/>
      <c r="I21" s="21"/>
      <c r="J21" s="21"/>
    </row>
    <row r="22" spans="1:12" x14ac:dyDescent="0.25">
      <c r="A22" s="29" t="s">
        <v>18</v>
      </c>
      <c r="B22" s="29"/>
      <c r="C22" s="29"/>
      <c r="D22" s="8">
        <v>12100</v>
      </c>
      <c r="E22" s="18">
        <f t="shared" si="4"/>
        <v>0.10309787822862508</v>
      </c>
      <c r="F22" s="19">
        <v>0</v>
      </c>
      <c r="G22" s="28"/>
      <c r="H22" s="21"/>
      <c r="I22" s="21"/>
      <c r="J22" s="21"/>
    </row>
    <row r="23" spans="1:12" x14ac:dyDescent="0.25">
      <c r="A23" s="29" t="s">
        <v>19</v>
      </c>
      <c r="B23" s="29"/>
      <c r="C23" s="29"/>
      <c r="D23" s="8">
        <v>607954.19999999995</v>
      </c>
      <c r="E23" s="18">
        <f t="shared" si="4"/>
        <v>5.1800651305934853</v>
      </c>
      <c r="F23" s="19">
        <v>6.66</v>
      </c>
      <c r="G23" s="28">
        <f>E23/F23-1</f>
        <v>-0.22221244285383102</v>
      </c>
      <c r="H23" s="21">
        <v>101325.69</v>
      </c>
      <c r="I23" s="23">
        <f>D23/H23</f>
        <v>6.0000005921499273</v>
      </c>
      <c r="J23" s="21"/>
      <c r="L23" s="26">
        <f>F23-E23</f>
        <v>1.4799348694065149</v>
      </c>
    </row>
    <row r="24" spans="1:12" x14ac:dyDescent="0.25">
      <c r="A24" s="29" t="s">
        <v>20</v>
      </c>
      <c r="B24" s="29"/>
      <c r="C24" s="29"/>
      <c r="D24" s="8">
        <v>378000</v>
      </c>
      <c r="E24" s="18">
        <f t="shared" si="4"/>
        <v>3.2207436339190316</v>
      </c>
      <c r="F24" s="19">
        <v>4.97</v>
      </c>
      <c r="G24" s="28">
        <f t="shared" ref="G24:G26" si="6">E24/F24-1</f>
        <v>-0.35196305152534568</v>
      </c>
      <c r="H24" s="21">
        <v>3500</v>
      </c>
      <c r="I24" s="21">
        <f>D24/H24</f>
        <v>108</v>
      </c>
      <c r="J24" s="21"/>
      <c r="L24" s="26">
        <f>F24-E24</f>
        <v>1.7492563660809681</v>
      </c>
    </row>
    <row r="25" spans="1:12" x14ac:dyDescent="0.25">
      <c r="A25" s="29" t="s">
        <v>21</v>
      </c>
      <c r="B25" s="29"/>
      <c r="C25" s="29"/>
      <c r="D25" s="8">
        <v>93361.12</v>
      </c>
      <c r="E25" s="24">
        <f t="shared" si="4"/>
        <v>0.79548209760727717</v>
      </c>
      <c r="F25" s="25">
        <v>0.06</v>
      </c>
      <c r="G25" s="28">
        <f t="shared" si="6"/>
        <v>12.258034960121286</v>
      </c>
      <c r="H25" s="21"/>
      <c r="I25" s="21"/>
      <c r="J25" s="21"/>
    </row>
    <row r="26" spans="1:12" x14ac:dyDescent="0.25">
      <c r="A26" s="29" t="s">
        <v>22</v>
      </c>
      <c r="B26" s="29"/>
      <c r="C26" s="29"/>
      <c r="D26" s="8">
        <v>28623.919999999998</v>
      </c>
      <c r="E26" s="18">
        <f t="shared" si="4"/>
        <v>0.24388970401536411</v>
      </c>
      <c r="F26" s="19">
        <v>0.83</v>
      </c>
      <c r="G26" s="28">
        <f t="shared" si="6"/>
        <v>-0.70615698311401909</v>
      </c>
      <c r="H26" s="21"/>
      <c r="I26" s="21"/>
      <c r="J26" s="21"/>
    </row>
    <row r="28" spans="1:12" x14ac:dyDescent="0.25">
      <c r="A28" s="33" t="s">
        <v>28</v>
      </c>
      <c r="B28" s="33"/>
      <c r="C28" s="33"/>
      <c r="D28" s="33"/>
      <c r="E28" s="32"/>
      <c r="F28" s="32"/>
      <c r="G28" s="32"/>
    </row>
    <row r="29" spans="1:12" x14ac:dyDescent="0.25">
      <c r="A29" s="29" t="s">
        <v>23</v>
      </c>
      <c r="B29" s="29"/>
      <c r="C29" s="29"/>
      <c r="D29" s="13"/>
    </row>
    <row r="30" spans="1:12" ht="31.5" x14ac:dyDescent="0.25">
      <c r="A30" s="13" t="s">
        <v>25</v>
      </c>
      <c r="B30" s="13" t="s">
        <v>26</v>
      </c>
      <c r="C30" s="31" t="s">
        <v>27</v>
      </c>
      <c r="D30" s="31"/>
    </row>
    <row r="31" spans="1:12" x14ac:dyDescent="0.25">
      <c r="A31" s="14">
        <v>3811989.22</v>
      </c>
      <c r="B31" s="14">
        <v>2768488.68</v>
      </c>
      <c r="C31" s="14">
        <v>1043500.54</v>
      </c>
      <c r="D31" s="15">
        <f>C31/A31</f>
        <v>0.27374173424341425</v>
      </c>
    </row>
    <row r="32" spans="1:12" x14ac:dyDescent="0.25">
      <c r="A32" s="29" t="s">
        <v>24</v>
      </c>
      <c r="B32" s="29"/>
      <c r="C32" s="29"/>
      <c r="D32" s="29"/>
    </row>
    <row r="33" spans="1:4" x14ac:dyDescent="0.25">
      <c r="A33" s="13" t="s">
        <v>25</v>
      </c>
      <c r="B33" s="13" t="s">
        <v>26</v>
      </c>
      <c r="C33" s="31" t="s">
        <v>27</v>
      </c>
      <c r="D33" s="31"/>
    </row>
    <row r="34" spans="1:4" x14ac:dyDescent="0.25">
      <c r="A34" s="16">
        <v>4007155.69</v>
      </c>
      <c r="B34" s="16">
        <v>2378149.12</v>
      </c>
      <c r="C34" s="34">
        <v>1629006.57</v>
      </c>
      <c r="D34" s="15">
        <f>C34/A34</f>
        <v>0.40652440185073019</v>
      </c>
    </row>
  </sheetData>
  <mergeCells count="30">
    <mergeCell ref="A26:C26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29:C29"/>
    <mergeCell ref="B1:D1"/>
    <mergeCell ref="C30:D30"/>
    <mergeCell ref="C33:D33"/>
    <mergeCell ref="A32:D32"/>
    <mergeCell ref="A28:D28"/>
    <mergeCell ref="A3:C3"/>
    <mergeCell ref="A4:C4"/>
    <mergeCell ref="A5:C5"/>
    <mergeCell ref="A6:C6"/>
    <mergeCell ref="A7:C7"/>
    <mergeCell ref="A8:C8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Патрикеев Антон Алексеевич</dc:creator>
  <cp:lastModifiedBy>Антон Патрикеев</cp:lastModifiedBy>
  <cp:lastPrinted>2016-04-04T18:43:33Z</cp:lastPrinted>
  <dcterms:created xsi:type="dcterms:W3CDTF">2016-04-01T07:19:34Z</dcterms:created>
  <dcterms:modified xsi:type="dcterms:W3CDTF">2016-04-04T18:43:41Z</dcterms:modified>
</cp:coreProperties>
</file>